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  <definedName name="_xlnm.Print_Area" localSheetId="0">EAI!$A$1:$H$55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H21" i="4" l="1"/>
  <c r="H39" i="4" s="1"/>
  <c r="E39" i="4"/>
  <c r="E16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<sst xmlns="http://schemas.openxmlformats.org/spreadsheetml/2006/main" count="98" uniqueCount="50">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</sst>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43</xdr:row>
      <xdr:rowOff>381556</xdr:rowOff>
    </xdr:from>
    <xdr:to>
      <xdr:col>7</xdr:col>
      <xdr:colOff>982756</xdr:colOff>
      <xdr:row>46</xdr:row>
      <xdr:rowOff>22412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1187"/>
        <a:stretch/>
      </xdr:blipFill>
      <xdr:spPr>
        <a:xfrm>
          <a:off x="11206" y="8573056"/>
          <a:ext cx="9913844" cy="324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BreakPreview" zoomScale="85" zoomScaleNormal="100" zoomScaleSheetLayoutView="85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19042124.440000001</v>
      </c>
      <c r="D5" s="21">
        <v>-131456.76999999999</v>
      </c>
      <c r="E5" s="21">
        <f>C5+D5</f>
        <v>18910667.670000002</v>
      </c>
      <c r="F5" s="21">
        <v>20500715.510000002</v>
      </c>
      <c r="G5" s="21">
        <v>20500715.510000002</v>
      </c>
      <c r="H5" s="21">
        <f>G5-C5</f>
        <v>1458591.0700000003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5322168.63</v>
      </c>
      <c r="D8" s="22">
        <v>-888764.01</v>
      </c>
      <c r="E8" s="22">
        <f t="shared" si="0"/>
        <v>4433404.62</v>
      </c>
      <c r="F8" s="22">
        <v>4089865.21</v>
      </c>
      <c r="G8" s="22">
        <v>4089865.21</v>
      </c>
      <c r="H8" s="22">
        <f t="shared" si="1"/>
        <v>-1232303.42</v>
      </c>
      <c r="I8" s="45" t="s">
        <v>39</v>
      </c>
    </row>
    <row r="9" spans="1:9" x14ac:dyDescent="0.2">
      <c r="A9" s="33"/>
      <c r="B9" s="43" t="s">
        <v>4</v>
      </c>
      <c r="C9" s="22">
        <v>7414249.3300000001</v>
      </c>
      <c r="D9" s="22">
        <v>-4163418.8</v>
      </c>
      <c r="E9" s="22">
        <f t="shared" si="0"/>
        <v>3250830.5300000003</v>
      </c>
      <c r="F9" s="22">
        <v>2924068.97</v>
      </c>
      <c r="G9" s="22">
        <v>2924068.97</v>
      </c>
      <c r="H9" s="22">
        <f t="shared" si="1"/>
        <v>-4490180.3599999994</v>
      </c>
      <c r="I9" s="45" t="s">
        <v>40</v>
      </c>
    </row>
    <row r="10" spans="1:9" x14ac:dyDescent="0.2">
      <c r="A10" s="34"/>
      <c r="B10" s="44" t="s">
        <v>5</v>
      </c>
      <c r="C10" s="22">
        <v>2617344.6</v>
      </c>
      <c r="D10" s="22">
        <v>-716407.71</v>
      </c>
      <c r="E10" s="22">
        <f t="shared" ref="E10:E13" si="2">C10+D10</f>
        <v>1900936.8900000001</v>
      </c>
      <c r="F10" s="22">
        <v>1818567.05</v>
      </c>
      <c r="G10" s="22">
        <v>1818567.05</v>
      </c>
      <c r="H10" s="22">
        <f t="shared" ref="H10:H13" si="3">G10-C10</f>
        <v>-798777.55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368584034</v>
      </c>
      <c r="D12" s="22">
        <v>25899072.039999999</v>
      </c>
      <c r="E12" s="22">
        <f t="shared" si="2"/>
        <v>394483106.04000002</v>
      </c>
      <c r="F12" s="22">
        <v>279580265.08999997</v>
      </c>
      <c r="G12" s="22">
        <v>288369817.06999999</v>
      </c>
      <c r="H12" s="22">
        <f t="shared" si="3"/>
        <v>-80214216.930000007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61319815.189999998</v>
      </c>
      <c r="D14" s="22">
        <v>30594777.829999998</v>
      </c>
      <c r="E14" s="22">
        <f t="shared" ref="E14" si="4">C14+D14</f>
        <v>91914593.019999996</v>
      </c>
      <c r="F14" s="22">
        <v>91914393.849999994</v>
      </c>
      <c r="G14" s="22">
        <v>91914393.849999994</v>
      </c>
      <c r="H14" s="22">
        <f t="shared" ref="H14" si="5">G14-C14</f>
        <v>30594578.659999996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464299736.19</v>
      </c>
      <c r="D16" s="23">
        <f t="shared" ref="D16:H16" si="6">SUM(D5:D14)</f>
        <v>50593802.579999998</v>
      </c>
      <c r="E16" s="23">
        <f t="shared" si="6"/>
        <v>514893538.76999998</v>
      </c>
      <c r="F16" s="23">
        <f t="shared" si="6"/>
        <v>400827875.67999995</v>
      </c>
      <c r="G16" s="11">
        <f t="shared" si="6"/>
        <v>409617427.65999997</v>
      </c>
      <c r="H16" s="12">
        <f t="shared" si="6"/>
        <v>-54682308.530000016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402979921</v>
      </c>
      <c r="D21" s="24">
        <f t="shared" si="7"/>
        <v>19999024.75</v>
      </c>
      <c r="E21" s="24">
        <f t="shared" si="7"/>
        <v>422978945.75</v>
      </c>
      <c r="F21" s="24">
        <f t="shared" si="7"/>
        <v>308913481.82999998</v>
      </c>
      <c r="G21" s="24">
        <f t="shared" si="7"/>
        <v>317703033.81</v>
      </c>
      <c r="H21" s="24">
        <f t="shared" si="7"/>
        <v>-85276887.190000013</v>
      </c>
      <c r="I21" s="45" t="s">
        <v>46</v>
      </c>
    </row>
    <row r="22" spans="1:9" x14ac:dyDescent="0.2">
      <c r="A22" s="16"/>
      <c r="B22" s="17" t="s">
        <v>0</v>
      </c>
      <c r="C22" s="25">
        <v>19042124.440000001</v>
      </c>
      <c r="D22" s="25">
        <v>-131456.76999999999</v>
      </c>
      <c r="E22" s="25">
        <f t="shared" ref="E22:E25" si="8">C22+D22</f>
        <v>18910667.670000002</v>
      </c>
      <c r="F22" s="25">
        <v>20500715.510000002</v>
      </c>
      <c r="G22" s="25">
        <v>20500715.510000002</v>
      </c>
      <c r="H22" s="25">
        <f t="shared" ref="H22:H25" si="9">G22-C22</f>
        <v>1458591.0700000003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5322168.63</v>
      </c>
      <c r="D25" s="25">
        <v>-888764.01</v>
      </c>
      <c r="E25" s="25">
        <f t="shared" si="8"/>
        <v>4433404.62</v>
      </c>
      <c r="F25" s="25">
        <v>4089865.21</v>
      </c>
      <c r="G25" s="25">
        <v>4089865.21</v>
      </c>
      <c r="H25" s="25">
        <f t="shared" si="9"/>
        <v>-1232303.42</v>
      </c>
      <c r="I25" s="45" t="s">
        <v>39</v>
      </c>
    </row>
    <row r="26" spans="1:9" x14ac:dyDescent="0.2">
      <c r="A26" s="16"/>
      <c r="B26" s="17" t="s">
        <v>28</v>
      </c>
      <c r="C26" s="25">
        <v>7414249.3300000001</v>
      </c>
      <c r="D26" s="25">
        <v>-4163418.8</v>
      </c>
      <c r="E26" s="25">
        <f t="shared" ref="E26" si="10">C26+D26</f>
        <v>3250830.5300000003</v>
      </c>
      <c r="F26" s="25">
        <v>2924068.97</v>
      </c>
      <c r="G26" s="25">
        <v>2924068.97</v>
      </c>
      <c r="H26" s="25">
        <f t="shared" ref="H26" si="11">G26-C26</f>
        <v>-4490180.3599999994</v>
      </c>
      <c r="I26" s="45" t="s">
        <v>40</v>
      </c>
    </row>
    <row r="27" spans="1:9" x14ac:dyDescent="0.2">
      <c r="A27" s="16"/>
      <c r="B27" s="17" t="s">
        <v>29</v>
      </c>
      <c r="C27" s="25">
        <v>2617344.6</v>
      </c>
      <c r="D27" s="25">
        <v>-716407.71</v>
      </c>
      <c r="E27" s="25">
        <f t="shared" ref="E27:E29" si="12">C27+D27</f>
        <v>1900936.8900000001</v>
      </c>
      <c r="F27" s="25">
        <v>1818567.05</v>
      </c>
      <c r="G27" s="25">
        <v>1818567.05</v>
      </c>
      <c r="H27" s="25">
        <f t="shared" ref="H27:H29" si="13">G27-C27</f>
        <v>-798777.55</v>
      </c>
      <c r="I27" s="45" t="s">
        <v>41</v>
      </c>
    </row>
    <row r="28" spans="1:9" ht="22.5" x14ac:dyDescent="0.2">
      <c r="A28" s="16"/>
      <c r="B28" s="17" t="s">
        <v>30</v>
      </c>
      <c r="C28" s="25">
        <v>368584034</v>
      </c>
      <c r="D28" s="25">
        <v>25899072.039999999</v>
      </c>
      <c r="E28" s="25">
        <f t="shared" si="12"/>
        <v>394483106.04000002</v>
      </c>
      <c r="F28" s="25">
        <v>279580265.08999997</v>
      </c>
      <c r="G28" s="25">
        <v>288369817.06999999</v>
      </c>
      <c r="H28" s="25">
        <f t="shared" si="13"/>
        <v>-80214216.930000007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61319815.189999998</v>
      </c>
      <c r="D37" s="26">
        <f t="shared" si="17"/>
        <v>30594777.829999998</v>
      </c>
      <c r="E37" s="26">
        <f t="shared" si="17"/>
        <v>91914593.019999996</v>
      </c>
      <c r="F37" s="26">
        <f t="shared" si="17"/>
        <v>91914393.849999994</v>
      </c>
      <c r="G37" s="26">
        <f t="shared" si="17"/>
        <v>91914393.849999994</v>
      </c>
      <c r="H37" s="26">
        <f t="shared" si="17"/>
        <v>30594578.659999996</v>
      </c>
      <c r="I37" s="45" t="s">
        <v>46</v>
      </c>
    </row>
    <row r="38" spans="1:9" x14ac:dyDescent="0.2">
      <c r="A38" s="14"/>
      <c r="B38" s="17" t="s">
        <v>6</v>
      </c>
      <c r="C38" s="25">
        <v>61319815.189999998</v>
      </c>
      <c r="D38" s="25">
        <v>30594777.829999998</v>
      </c>
      <c r="E38" s="25">
        <f>C38+D38</f>
        <v>91914593.019999996</v>
      </c>
      <c r="F38" s="25">
        <v>91914393.849999994</v>
      </c>
      <c r="G38" s="25">
        <v>91914393.849999994</v>
      </c>
      <c r="H38" s="25">
        <f>G38-C38</f>
        <v>30594578.659999996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464299736.19</v>
      </c>
      <c r="D39" s="23">
        <f t="shared" ref="D39:H39" si="18">SUM(D37+D31+D21)</f>
        <v>50593802.579999998</v>
      </c>
      <c r="E39" s="23">
        <f t="shared" si="18"/>
        <v>514893538.76999998</v>
      </c>
      <c r="F39" s="23">
        <f t="shared" si="18"/>
        <v>400827875.67999995</v>
      </c>
      <c r="G39" s="23">
        <f t="shared" si="18"/>
        <v>409617427.65999997</v>
      </c>
      <c r="H39" s="12">
        <f t="shared" si="18"/>
        <v>-54682308.530000016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2020-10-23T20:16:26Z</cp:lastPrinted>
  <dcterms:created xsi:type="dcterms:W3CDTF">2012-12-11T20:48:19Z</dcterms:created>
  <dcterms:modified xsi:type="dcterms:W3CDTF">2020-11-30T19:00:30Z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